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795" windowWidth="7515" windowHeight="4875"/>
  </bookViews>
  <sheets>
    <sheet name="VJGRID11" sheetId="1" r:id="rId1"/>
  </sheets>
  <definedNames>
    <definedName name="_xlnm.Print_Area" localSheetId="0">VJGRID11!$A$1:$AI$33</definedName>
    <definedName name="Print_Area_MI" localSheetId="0">VJGRID11!$A$1:$AI$33</definedName>
  </definedNames>
  <calcPr calcId="0" iterate="1" iterateCount="3"/>
</workbook>
</file>

<file path=xl/calcChain.xml><?xml version="1.0" encoding="utf-8"?>
<calcChain xmlns="http://schemas.openxmlformats.org/spreadsheetml/2006/main">
  <c r="H6" i="1" l="1"/>
  <c r="H7" i="1"/>
  <c r="H8" i="1"/>
  <c r="H9" i="1"/>
  <c r="H11" i="1"/>
  <c r="H12" i="1"/>
  <c r="H13" i="1"/>
  <c r="H14" i="1"/>
  <c r="H16" i="1"/>
  <c r="H17" i="1"/>
  <c r="H18" i="1"/>
  <c r="F40" i="1"/>
  <c r="G40" i="1" s="1"/>
  <c r="H40" i="1"/>
  <c r="D41" i="1"/>
  <c r="F41" i="1"/>
  <c r="G41" i="1" s="1"/>
  <c r="H41" i="1"/>
  <c r="G42" i="1"/>
  <c r="H42" i="1"/>
  <c r="G24" i="1" s="1"/>
  <c r="D43" i="1"/>
  <c r="F43" i="1"/>
  <c r="G43" i="1"/>
  <c r="H43" i="1"/>
  <c r="G25" i="1" s="1"/>
  <c r="D44" i="1"/>
  <c r="H44" i="1" s="1"/>
  <c r="G26" i="1" s="1"/>
  <c r="F44" i="1"/>
  <c r="D45" i="1"/>
  <c r="H45" i="1" s="1"/>
  <c r="G27" i="1" s="1"/>
  <c r="F45" i="1"/>
  <c r="H46" i="1"/>
  <c r="I32" i="1" s="1"/>
  <c r="G23" i="1" l="1"/>
  <c r="G22" i="1"/>
  <c r="G45" i="1"/>
  <c r="J32" i="1"/>
  <c r="H32" i="1"/>
  <c r="F31" i="1"/>
  <c r="G31" i="1" s="1"/>
  <c r="I8" i="1" s="1"/>
  <c r="G44" i="1"/>
  <c r="F22" i="1" s="1"/>
  <c r="F24" i="1" l="1"/>
  <c r="F26" i="1"/>
  <c r="F32" i="1"/>
  <c r="G32" i="1" s="1"/>
  <c r="I18" i="1" s="1"/>
  <c r="F27" i="1"/>
  <c r="F23" i="1"/>
  <c r="F25" i="1"/>
</calcChain>
</file>

<file path=xl/sharedStrings.xml><?xml version="1.0" encoding="utf-8"?>
<sst xmlns="http://schemas.openxmlformats.org/spreadsheetml/2006/main" count="470" uniqueCount="323">
  <si>
    <t>Corson Video Jump System -- Reference Grid Measurement    Ver 1.1 03/01</t>
  </si>
  <si>
    <t>Measur-</t>
  </si>
  <si>
    <t>Between</t>
  </si>
  <si>
    <t xml:space="preserve">   Raw Measurements</t>
  </si>
  <si>
    <t>Use form in VJGRID11.DOC</t>
  </si>
  <si>
    <t xml:space="preserve"> ment</t>
  </si>
  <si>
    <t xml:space="preserve"> Points</t>
  </si>
  <si>
    <t>Feet</t>
  </si>
  <si>
    <t>Inches</t>
  </si>
  <si>
    <t>Meters</t>
  </si>
  <si>
    <t>Instructions at cell A51</t>
  </si>
  <si>
    <t>OK</t>
  </si>
  <si>
    <t>NR - FR</t>
  </si>
  <si>
    <t>Site Description:</t>
  </si>
  <si>
    <t>Grid</t>
  </si>
  <si>
    <t>NR - NL</t>
  </si>
  <si>
    <t xml:space="preserve">    Input</t>
  </si>
  <si>
    <t>------------------------</t>
  </si>
  <si>
    <t>Sides</t>
  </si>
  <si>
    <t>NL - FL</t>
  </si>
  <si>
    <t>(Enter Description Here)</t>
  </si>
  <si>
    <t>FR - FL</t>
  </si>
  <si>
    <t xml:space="preserve"> measurements</t>
  </si>
  <si>
    <t>Date Measurements were</t>
  </si>
  <si>
    <t>NR - FL</t>
  </si>
  <si>
    <t xml:space="preserve">   in this</t>
  </si>
  <si>
    <t>Taken:</t>
  </si>
  <si>
    <t>(Enter Date Here)</t>
  </si>
  <si>
    <t>Diag-</t>
  </si>
  <si>
    <t>NL - FR</t>
  </si>
  <si>
    <t>onals</t>
  </si>
  <si>
    <t>NR-Ramp</t>
  </si>
  <si>
    <t xml:space="preserve">   section.</t>
  </si>
  <si>
    <t>Measurement Key Diagram:</t>
  </si>
  <si>
    <t>NL-Ramp</t>
  </si>
  <si>
    <t>FL</t>
  </si>
  <si>
    <t>-</t>
  </si>
  <si>
    <t>4</t>
  </si>
  <si>
    <t>FR</t>
  </si>
  <si>
    <t>Check</t>
  </si>
  <si>
    <t>NR - CP</t>
  </si>
  <si>
    <t>\</t>
  </si>
  <si>
    <t>/</t>
  </si>
  <si>
    <t>^</t>
  </si>
  <si>
    <t xml:space="preserve"> Pt</t>
  </si>
  <si>
    <t>FR - CP</t>
  </si>
  <si>
    <t>|</t>
  </si>
  <si>
    <t>5</t>
  </si>
  <si>
    <t>6</t>
  </si>
  <si>
    <t>Ramp-CP</t>
  </si>
  <si>
    <t>1</t>
  </si>
  <si>
    <t>0</t>
  </si>
  <si>
    <t>Key</t>
  </si>
  <si>
    <t>Description</t>
  </si>
  <si>
    <t>Derived Coords</t>
  </si>
  <si>
    <t>3</t>
  </si>
  <si>
    <t>CP</t>
  </si>
  <si>
    <t>X</t>
  </si>
  <si>
    <t xml:space="preserve"> --</t>
  </si>
  <si>
    <t>----------</t>
  </si>
  <si>
    <t>--X--</t>
  </si>
  <si>
    <t>--Y--</t>
  </si>
  <si>
    <t xml:space="preserve">   For Local</t>
  </si>
  <si>
    <t xml:space="preserve"> FR</t>
  </si>
  <si>
    <t>Far Right</t>
  </si>
  <si>
    <t xml:space="preserve">   Tournament</t>
  </si>
  <si>
    <t>9</t>
  </si>
  <si>
    <t xml:space="preserve"> FL</t>
  </si>
  <si>
    <t>Far Left</t>
  </si>
  <si>
    <t xml:space="preserve">   Use only.</t>
  </si>
  <si>
    <t xml:space="preserve"> NR</t>
  </si>
  <si>
    <t>Near Right</t>
  </si>
  <si>
    <t xml:space="preserve">   ** NOT **</t>
  </si>
  <si>
    <t xml:space="preserve"> NL</t>
  </si>
  <si>
    <t>Near Left</t>
  </si>
  <si>
    <t xml:space="preserve">   Approved</t>
  </si>
  <si>
    <t>NL</t>
  </si>
  <si>
    <t>2</t>
  </si>
  <si>
    <t>NR</t>
  </si>
  <si>
    <t>Ramp</t>
  </si>
  <si>
    <t>Ramp Center</t>
  </si>
  <si>
    <t xml:space="preserve">   for Record</t>
  </si>
  <si>
    <t xml:space="preserve"> CP</t>
  </si>
  <si>
    <t>Check Point</t>
  </si>
  <si>
    <t xml:space="preserve">   Capability</t>
  </si>
  <si>
    <t>8</t>
  </si>
  <si>
    <t>7</t>
  </si>
  <si>
    <t xml:space="preserve">   Purposes!</t>
  </si>
  <si>
    <t>Validity Checks:</t>
  </si>
  <si>
    <t>Dist</t>
  </si>
  <si>
    <t>Error</t>
  </si>
  <si>
    <t>+</t>
  </si>
  <si>
    <t>Boat</t>
  </si>
  <si>
    <t>---------------</t>
  </si>
  <si>
    <t>-----</t>
  </si>
  <si>
    <t xml:space="preserve">  Calculated on:</t>
  </si>
  <si>
    <t>&lt;---</t>
  </si>
  <si>
    <t>Path</t>
  </si>
  <si>
    <t>Derived NL - FL</t>
  </si>
  <si>
    <t xml:space="preserve">   ------------</t>
  </si>
  <si>
    <t>Derived Ramp-CP</t>
  </si>
  <si>
    <t xml:space="preserve">     Initial Derivatives</t>
  </si>
  <si>
    <t xml:space="preserve">  --------------------------</t>
  </si>
  <si>
    <t xml:space="preserve">  Polar Coords</t>
  </si>
  <si>
    <t xml:space="preserve">  Raw Coords</t>
  </si>
  <si>
    <t>Angle</t>
  </si>
  <si>
    <t>Calculation Date</t>
  </si>
  <si>
    <t xml:space="preserve">  CORSON VIDEO JUMP SYSTEM -- REFERENCE GRID DIRECT MEASUREMENT</t>
  </si>
  <si>
    <t xml:space="preserve">  -------------------------------------------------------------</t>
  </si>
  <si>
    <t xml:space="preserve">  Introduction</t>
  </si>
  <si>
    <t xml:space="preserve">  ------------</t>
  </si>
  <si>
    <t xml:space="preserve">  The Corson Video Jump System uses a grid of four reference markers</t>
  </si>
  <si>
    <t xml:space="preserve">  in the landing area, which must be visible on the operating video</t>
  </si>
  <si>
    <t xml:space="preserve">  screen, and whose locations in the water surface plane are known</t>
  </si>
  <si>
    <t xml:space="preserve">  relative to the location of the center of the jump ramp.  For more</t>
  </si>
  <si>
    <t xml:space="preserve">  details on these requirements, see the CVJ Instruction Manual.</t>
  </si>
  <si>
    <t xml:space="preserve">  At Record Capability tournaments, this reference grid will be</t>
  </si>
  <si>
    <t xml:space="preserve">  surveyed along with the Ramp and the other Jump course buoys, and</t>
  </si>
  <si>
    <t xml:space="preserve">  the survey reduction calculations will derive the coordinates of</t>
  </si>
  <si>
    <t xml:space="preserve">  these reference grid markers, as well as the other objects.</t>
  </si>
  <si>
    <t xml:space="preserve">  At local tournaments where surveying equipment is not available,</t>
  </si>
  <si>
    <t xml:space="preserve">  this spreadsheet template is provided as an alternative method.</t>
  </si>
  <si>
    <t xml:space="preserve">  Given direct measurements between various points in the reference</t>
  </si>
  <si>
    <t xml:space="preserve">  grid -- taken with a measuring tape -- this tool will derive those</t>
  </si>
  <si>
    <t xml:space="preserve">  required coordinates for input to the "Grid Setup" portion of the</t>
  </si>
  <si>
    <t xml:space="preserve">  CVJ System.</t>
  </si>
  <si>
    <t xml:space="preserve">  Orientation</t>
  </si>
  <si>
    <t xml:space="preserve">  -----------</t>
  </si>
  <si>
    <t xml:space="preserve">  There are four required reference markers as well as the center of</t>
  </si>
  <si>
    <t xml:space="preserve">  the jump ramp.  See the Measurement Key Diagram on the right-hand</t>
  </si>
  <si>
    <t xml:space="preserve">  side at the top of this spreadsheet.  For orientation purposes,</t>
  </si>
  <si>
    <t xml:space="preserve">  the designations for these reference points would be as seen from</t>
  </si>
  <si>
    <t xml:space="preserve">  the center of the ramp, looking downcourse across the landing</t>
  </si>
  <si>
    <t xml:space="preserve">  area.  The terms Left, Right, Near and Far are all as viewed from</t>
  </si>
  <si>
    <t xml:space="preserve">  that location.</t>
  </si>
  <si>
    <t xml:space="preserve">  For the typical local tournament setup where the entire landing</t>
  </si>
  <si>
    <t xml:space="preserve">  zone will be covered as one single camera view, either the inside</t>
  </si>
  <si>
    <t xml:space="preserve">  or outside buoy of both the Mid-course and End-course timing gates</t>
  </si>
  <si>
    <t xml:space="preserve">  in the Jump timing course, will usually serve as the two right-</t>
  </si>
  <si>
    <t xml:space="preserve">  side reference markers.  Then you only need to place two reference</t>
  </si>
  <si>
    <t xml:space="preserve">  markers and a Check point at appropriate locations on the opposite</t>
  </si>
  <si>
    <t xml:space="preserve">  side of the landing area.</t>
  </si>
  <si>
    <t xml:space="preserve">  Taking Measurements</t>
  </si>
  <si>
    <t xml:space="preserve">  -------------------</t>
  </si>
  <si>
    <t xml:space="preserve">  A diagram and data collection form has been developed to help you</t>
  </si>
  <si>
    <t xml:space="preserve">  with this process -- see accompanying file VJGRID11.DOC   Print a </t>
  </si>
  <si>
    <t xml:space="preserve">  copy of this form and take it with you to record the measurements.</t>
  </si>
  <si>
    <t xml:space="preserve">  You will need to take eight direct measurements between various</t>
  </si>
  <si>
    <t xml:space="preserve">  pairs of these objects, and then key in those eight measurements</t>
  </si>
  <si>
    <t xml:space="preserve">  into the left-hand section at the top of this spreadsheet.  In</t>
  </si>
  <si>
    <t xml:space="preserve">  addition, there is also the recommended "Check Point" marker --</t>
  </si>
  <si>
    <t xml:space="preserve">  which should be located approximately midway between the Near Left</t>
  </si>
  <si>
    <t xml:space="preserve">  and Far Left reference grid markers -- and which will require</t>
  </si>
  <si>
    <t xml:space="preserve">  three additional measurements.</t>
  </si>
  <si>
    <t xml:space="preserve">  When measuring from any of these points to the ramp, you should be</t>
  </si>
  <si>
    <t xml:space="preserve">  measuring to a point on the water surface which is directly below</t>
  </si>
  <si>
    <t xml:space="preserve">  the center of the takeoff lip of the ramp.  Use a plumb bob (or a</t>
  </si>
  <si>
    <t xml:space="preserve">  weight on a string) as an aid to correctly identifying that exact</t>
  </si>
  <si>
    <t xml:space="preserve">  location on the water surface.</t>
  </si>
  <si>
    <t xml:space="preserve">  These measurements may be taken in either Metric or English units.</t>
  </si>
  <si>
    <t xml:space="preserve">  If English units are used, these may be taken either in feet and</t>
  </si>
  <si>
    <t xml:space="preserve">  inches, or in feet and decimal fractions of a foot, depending on</t>
  </si>
  <si>
    <t xml:space="preserve">  what type of tape measure you have.  Note that Surveyors tapes are</t>
  </si>
  <si>
    <t xml:space="preserve">  marked in feet with fractional marks of tenths and hundreds of a</t>
  </si>
  <si>
    <t xml:space="preserve">  foot -- compared to the more conventional non-surveying tapes</t>
  </si>
  <si>
    <t xml:space="preserve">  which show feet and inches, with fractional marks for each inch.</t>
  </si>
  <si>
    <t xml:space="preserve">  Be certain which kind of tape you have.</t>
  </si>
  <si>
    <t xml:space="preserve">  If measuring in Metric, you should record your measurements to the</t>
  </si>
  <si>
    <t xml:space="preserve">  nearest centimeter -- two decimal places of a meter.  In English</t>
  </si>
  <si>
    <t xml:space="preserve">  units, at least to the nearest tenth of a foot or to the nearest</t>
  </si>
  <si>
    <t xml:space="preserve">  inch -- or one more decimal place if water conditions permit.</t>
  </si>
  <si>
    <t xml:space="preserve">  Entering measurements</t>
  </si>
  <si>
    <t xml:space="preserve">  ---------------------</t>
  </si>
  <si>
    <t xml:space="preserve">  Your measurements need to be keyed into this spreadsheet in the</t>
  </si>
  <si>
    <t xml:space="preserve">  area marked "Input measurements in this section".  If you have</t>
  </si>
  <si>
    <t xml:space="preserve">  taken metric measurements, then input those values under the</t>
  </si>
  <si>
    <t xml:space="preserve">  column marked "Meters" which is on the right side of the input</t>
  </si>
  <si>
    <t xml:space="preserve">  section.  If you have taken measurements in feet and fractions of</t>
  </si>
  <si>
    <t xml:space="preserve">  a foot (surveyors tape), then input those values (with decimal</t>
  </si>
  <si>
    <t xml:space="preserve">  points) under the columned marked "Feet" on the left side of the</t>
  </si>
  <si>
    <t xml:space="preserve">  input section.  If your measurements are in feet and inches, then</t>
  </si>
  <si>
    <t xml:space="preserve">  input the feet values under the "Feet" column, and then separately</t>
  </si>
  <si>
    <t xml:space="preserve">  input the inches (with one decimal place if you've measured to</t>
  </si>
  <si>
    <t xml:space="preserve">  that accuracy) under the "Inches" column.</t>
  </si>
  <si>
    <t xml:space="preserve">  When supplying English measurements under the Feet and/or Inches</t>
  </si>
  <si>
    <t xml:space="preserve">  columns, the corresponding Metric conversions are automatically</t>
  </si>
  <si>
    <t xml:space="preserve">  calculated, and will appear under the Meters column.</t>
  </si>
  <si>
    <t xml:space="preserve">  Interpreting the results</t>
  </si>
  <si>
    <t xml:space="preserve">  ------------------------</t>
  </si>
  <si>
    <t xml:space="preserve">  Once you've supplied the minimally-required eight measurements,</t>
  </si>
  <si>
    <t xml:space="preserve">  the spreadsheet will automatically calculate the various</t>
  </si>
  <si>
    <t xml:space="preserve">  inter-relationships between these objects, and then translate</t>
  </si>
  <si>
    <t xml:space="preserve">  those results into a set of metric coordinates relative to the</t>
  </si>
  <si>
    <t xml:space="preserve">  center of the ramp as the origin (0,0).  These derivatives appear</t>
  </si>
  <si>
    <t xml:space="preserve">  near the bottom of the spreadsheet, under the columns headed</t>
  </si>
  <si>
    <t xml:space="preserve">  "Derived Coords", and are expressed in meters to two decimal</t>
  </si>
  <si>
    <t xml:space="preserve">  places.</t>
  </si>
  <si>
    <t xml:space="preserve">  There are also a couple of Self Checks built into this process.</t>
  </si>
  <si>
    <t xml:space="preserve">  Briefly, the initial orientation of these objects is established</t>
  </si>
  <si>
    <t xml:space="preserve">  with the Near Right marker as the origin, oriented along a line</t>
  </si>
  <si>
    <t xml:space="preserve">  between that marker and the Far Right marker.  Then the locations</t>
  </si>
  <si>
    <t xml:space="preserve">  of the other objects are calculated from your input measurements.</t>
  </si>
  <si>
    <t xml:space="preserve">  Those resulting raw coordinates are then displaced ("translated")</t>
  </si>
  <si>
    <t xml:space="preserve">  to a new origin (0,0) at the center of the ramp.</t>
  </si>
  <si>
    <t xml:space="preserve">  Once those derived coordinates have been calculated, then a</t>
  </si>
  <si>
    <t xml:space="preserve">  distance is calculated between the coordinate pairs of the two</t>
  </si>
  <si>
    <t xml:space="preserve">  left side grid markers.  This distance is displayed at the bottom</t>
  </si>
  <si>
    <t xml:space="preserve">  of the spreadsheet under the "Validity Checks" heading, on the</t>
  </si>
  <si>
    <t xml:space="preserve">  line marked "Derived NL - FL".  The difference between this derived</t>
  </si>
  <si>
    <t xml:space="preserve">  distance, and the actual measurement #3, is then shown next to</t>
  </si>
  <si>
    <t xml:space="preserve">  that under the column headed "Error", and finally a test flag</t>
  </si>
  <si>
    <t xml:space="preserve">  appears at the right side of input line #3 -- this should normally</t>
  </si>
  <si>
    <t xml:space="preserve">  display a zero, or else Asterisks will appear if that error value</t>
  </si>
  <si>
    <t xml:space="preserve">  is greater than the allowed 15 cm (6 inches) limit.</t>
  </si>
  <si>
    <t xml:space="preserve">  In similar fashion, if you've incorporated a Check Point and</t>
  </si>
  <si>
    <t xml:space="preserve">  supplied the three additional measurements to that point, there is</t>
  </si>
  <si>
    <t xml:space="preserve">  another derived validity check on the distance between this Check</t>
  </si>
  <si>
    <t xml:space="preserve">  Point and the Ramp center -- measurement #11.</t>
  </si>
  <si>
    <t xml:space="preserve">  If either of these lines is flagged, then this indicates an error</t>
  </si>
  <si>
    <t xml:space="preserve">  exists in one or more of your measurements.  The most common cause</t>
  </si>
  <si>
    <t xml:space="preserve">  of such errors is not failure to measure accurately, but rather in</t>
  </si>
  <si>
    <t xml:space="preserve">  mis-identifying these measurements, and possibly reversing a pair</t>
  </si>
  <si>
    <t xml:space="preserve">  of values or otherwise scrambling these numbers.  Be certain you</t>
  </si>
  <si>
    <t xml:space="preserve">  understand the orientation.  See the diagram at the top.</t>
  </si>
  <si>
    <t xml:space="preserve">  Now to the CVJ Grid Setup Screen</t>
  </si>
  <si>
    <t xml:space="preserve">  --------------------------------</t>
  </si>
  <si>
    <t xml:space="preserve">  Once you've got a validated set of measurements, the derived</t>
  </si>
  <si>
    <t xml:space="preserve">  coordinate values for the four reference markers are exactly</t>
  </si>
  <si>
    <t xml:space="preserve">  the input values required in the Grid Setup portion of the CVJ</t>
  </si>
  <si>
    <t xml:space="preserve">  program.  At this point you'll want to print out a copy of this</t>
  </si>
  <si>
    <t xml:space="preserve">  completed spreadsheet for later reference.  The top portion has</t>
  </si>
  <si>
    <t xml:space="preserve">  already been marked as the normal print range -- just use your</t>
  </si>
  <si>
    <t xml:space="preserve">  spreadsheet processor's "print" function to get this on paper.</t>
  </si>
  <si>
    <t xml:space="preserve">  Of course, you should also save a copy of the completed</t>
  </si>
  <si>
    <t xml:space="preserve">  spreadsheet on your computer, for later reference or revision as</t>
  </si>
  <si>
    <t xml:space="preserve">  necessary -- BUT be sure to save it to a different named file, so</t>
  </si>
  <si>
    <t xml:space="preserve">  as not to overwrite your original copy of the distributed template</t>
  </si>
  <si>
    <t xml:space="preserve">  file itself.  Now you're ready to heat up the CVJ program itself.</t>
  </si>
  <si>
    <t xml:space="preserve">  The only caution in inputting these coordinates to the CVJ</t>
  </si>
  <si>
    <t xml:space="preserve">  program, is to be sure you properly identify these four markers on</t>
  </si>
  <si>
    <t xml:space="preserve">  that grid setup screen -- they will appear in one of two different</t>
  </si>
  <si>
    <t xml:space="preserve">  orientations, depending on which side of the course the Video</t>
  </si>
  <si>
    <t xml:space="preserve">  camera is located on.  As a quick aid to that, the following table</t>
  </si>
  <si>
    <t xml:space="preserve">  will tell you which coordinate pairs in this spreadsheet, go with</t>
  </si>
  <si>
    <t xml:space="preserve">  which Grid Reference keys in the CVJ Grid Setup Screen, for the</t>
  </si>
  <si>
    <t xml:space="preserve">  specific camera perspective you're working with:</t>
  </si>
  <si>
    <t xml:space="preserve">                                 Camera Location</t>
  </si>
  <si>
    <t xml:space="preserve">                               (per diagram above)</t>
  </si>
  <si>
    <t xml:space="preserve">               CVJ Grid Item      Left    Right</t>
  </si>
  <si>
    <t xml:space="preserve">               -------------      ----    -----</t>
  </si>
  <si>
    <t xml:space="preserve">                Upper Left         FR      NL</t>
  </si>
  <si>
    <t xml:space="preserve">                Lower Left         FL      NR</t>
  </si>
  <si>
    <t xml:space="preserve">                Upper Right        NR      FL</t>
  </si>
  <si>
    <t xml:space="preserve">                Lower Right        NL      FR</t>
  </si>
  <si>
    <t xml:space="preserve">  Using the Check Point</t>
  </si>
  <si>
    <t xml:space="preserve">  In addition to validating your measurements in the context of this</t>
  </si>
  <si>
    <t xml:space="preserve">  spreadsheet, the coordinates of the Check Point should also be</t>
  </si>
  <si>
    <t xml:space="preserve">  used to verify the calibration of the CVJ measurement system, once</t>
  </si>
  <si>
    <t xml:space="preserve">  the reference grid coordinates have been input and these points</t>
  </si>
  <si>
    <t xml:space="preserve">  marked on the grid setup screen.</t>
  </si>
  <si>
    <t xml:space="preserve">  This will entail going to the CVJ Measurement Screen, turning</t>
  </si>
  <si>
    <t xml:space="preserve">  verify mode on, then placing the mouse pointer on the visible</t>
  </si>
  <si>
    <t xml:space="preserve">  image of the check point.  Then compare the displayed coordinates</t>
  </si>
  <si>
    <t xml:space="preserve">  in the verify mode boxes, to the derived coordinates of this point</t>
  </si>
  <si>
    <t xml:space="preserve">  which appears in the spreadsheet.</t>
  </si>
  <si>
    <t xml:space="preserve">  The critical factor to verify, is the X coordinate of this check</t>
  </si>
  <si>
    <t xml:space="preserve">  point.  The value displayed on the measurement screen should not</t>
  </si>
  <si>
    <t xml:space="preserve">  differ from the value shown on this spreadsheet, by an amount</t>
  </si>
  <si>
    <t xml:space="preserve">  greater than the average "d(X)" value shown under the "Horizontal</t>
  </si>
  <si>
    <t xml:space="preserve">  Movement" columns on your VJ Planning spreadsheet for this field</t>
  </si>
  <si>
    <t xml:space="preserve">  of view.  If the deviation is somewhat greater than this limit --</t>
  </si>
  <si>
    <t xml:space="preserve">  but not outrageously large -- that is an indication that the</t>
  </si>
  <si>
    <t xml:space="preserve">  vertical placement of the crosses on your reference markers is</t>
  </si>
  <si>
    <t xml:space="preserve">  slightly off.  In this case, go back to the "Grid Setup" screen</t>
  </si>
  <si>
    <t xml:space="preserve">  and make minor adjustments to the placement of the reference</t>
  </si>
  <si>
    <t xml:space="preserve">  points, with particular care to the two "Upper" markers which</t>
  </si>
  <si>
    <t xml:space="preserve">  identify the far side of the reference grid.  See the CVJ Manual</t>
  </si>
  <si>
    <t xml:space="preserve">  for more details on this phenomenon.</t>
  </si>
  <si>
    <t xml:space="preserve">  In verifying these measurement screen check point coordinates</t>
  </si>
  <si>
    <t xml:space="preserve">  against those shown on this spreadsheet, note that you will</t>
  </si>
  <si>
    <t xml:space="preserve">  undoubtedly see a much greater deviation in the "Y" coordinate --</t>
  </si>
  <si>
    <t xml:space="preserve">  although similar to the above discussion, that devation should no</t>
  </si>
  <si>
    <t xml:space="preserve">  be greater than the average "d(Y)" value shown under the "vertical</t>
  </si>
  <si>
    <t xml:space="preserve">  movement" columns on your VJ Planning Spreadsheet printout for</t>
  </si>
  <si>
    <t xml:space="preserve">  this field of view.</t>
  </si>
  <si>
    <t xml:space="preserve">  If either of these verify mode coordinate values differ by much</t>
  </si>
  <si>
    <t xml:space="preserve">  larger amounts from those shown on this spreadsheet, then this is</t>
  </si>
  <si>
    <t xml:space="preserve">  an indication of other types of problems.  The most common is</t>
  </si>
  <si>
    <t xml:space="preserve">  scrambling of locations, or marking the wrong objects on the</t>
  </si>
  <si>
    <t xml:space="preserve">  screen -- check those aspects carefully.</t>
  </si>
  <si>
    <t xml:space="preserve">  Another day, or if the Ramp Moves</t>
  </si>
  <si>
    <t xml:space="preserve">  ---------------------------------</t>
  </si>
  <si>
    <t xml:space="preserve">  Once the reference grid for a given site has been measured and the</t>
  </si>
  <si>
    <t xml:space="preserve">  derived coordinates of these objects identified, that setup can be</t>
  </si>
  <si>
    <t xml:space="preserve">  used so long as the Officials are confident that all of these</t>
  </si>
  <si>
    <t xml:space="preserve">  objects remain fixed in their locations on the water.  Typically,</t>
  </si>
  <si>
    <t xml:space="preserve">  the reference markers are less likely to move than the ramp, if</t>
  </si>
  <si>
    <t xml:space="preserve">  they are attached to reasonably secure anchors, of course.</t>
  </si>
  <si>
    <t xml:space="preserve">  If the ramp should move, and wind up re-secured in a slightly</t>
  </si>
  <si>
    <t xml:space="preserve">  different location than where it was first measured, then it</t>
  </si>
  <si>
    <t xml:space="preserve">  should only be necessary to re-measure the diagonal distances from</t>
  </si>
  <si>
    <t xml:space="preserve">  the ramp to the two near-side reference buoys.  These are items #7</t>
  </si>
  <si>
    <t xml:space="preserve">  and #8 in the diagram.  Also re-measure item #11, if you want to</t>
  </si>
  <si>
    <t xml:space="preserve">  re-verify your check point as well.  Input those revised distance</t>
  </si>
  <si>
    <t xml:space="preserve">  measurements into this spreadsheet, then print the revised</t>
  </si>
  <si>
    <t xml:space="preserve">  spreadsheet, and then put the revised coordinates for the four</t>
  </si>
  <si>
    <t xml:space="preserve">  reference markers into the CVJ setup screen.  Then finally verify</t>
  </si>
  <si>
    <t xml:space="preserve">  the Check point again and you should be back in business with the</t>
  </si>
  <si>
    <t xml:space="preserve">  revised ramp location.</t>
  </si>
  <si>
    <t xml:space="preserve">  On a subsequent date, if you're reasonably confident that a setup</t>
  </si>
  <si>
    <t xml:space="preserve">  is still valid, then for verification purposes you could just re-</t>
  </si>
  <si>
    <t xml:space="preserve">  measure only the diagonal distances keyed 5-8, and take that as</t>
  </si>
  <si>
    <t xml:space="preserve">  sufficient verification if these are consistent with the original</t>
  </si>
  <si>
    <t xml:space="preserve">  measurement values.  If 5-6 are consistent but 7-8 are not, then</t>
  </si>
  <si>
    <t xml:space="preserve">  this indicates that the reference grid is still OK, but that the</t>
  </si>
  <si>
    <t xml:space="preserve">  ramp has moved.  If out of tolerance to the jump course, then it</t>
  </si>
  <si>
    <t xml:space="preserve">  would need to be re-positioned and then re-measured.</t>
  </si>
  <si>
    <t xml:space="preserve">  If 5-6 are not consistent, then that indicates something has</t>
  </si>
  <si>
    <t xml:space="preserve">  happened to the reference grid, and that you'll have to re-measure</t>
  </si>
  <si>
    <t xml:space="preserve">  the whole shooting match.  Once you have a final set of new</t>
  </si>
  <si>
    <t xml:space="preserve">  measurements, proceed as above.</t>
  </si>
  <si>
    <t xml:space="preserve">  -----------------------------------------------------------------</t>
  </si>
  <si>
    <t xml:space="preserve">  Lotus 1-2-3 Template created by David Clark.  Revised March,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</si>
</sst>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00_)"/>
  </numFmts>
  <fonts count="2" x14ac:knownFonts="1">
    <font>
      <sz val="10"/>
      <name val="Courier"/>
    </font>
    <font>
      <sz val="10"/>
      <color indexed="12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quotePrefix="1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fill"/>
    </xf>
    <xf numFmtId="16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299"/>
  <sheetViews>
    <sheetView showGridLines="0" tabSelected="1" workbookViewId="0">
      <selection activeCell="A2" sqref="A2"/>
    </sheetView>
  </sheetViews>
  <sheetFormatPr defaultColWidth="8.625" defaultRowHeight="12" x14ac:dyDescent="0.15"/>
  <cols>
    <col min="1" max="1" width="5.625" customWidth="1"/>
    <col min="2" max="2" width="3.625" customWidth="1"/>
    <col min="3" max="3" width="1.625" customWidth="1"/>
    <col min="4" max="4" width="7.625" customWidth="1"/>
    <col min="5" max="5" width="2.625" customWidth="1"/>
    <col min="6" max="8" width="7.625" customWidth="1"/>
    <col min="9" max="10" width="4.625" customWidth="1"/>
    <col min="11" max="36" width="1.625" customWidth="1"/>
    <col min="37" max="37" width="5.625" customWidth="1"/>
  </cols>
  <sheetData>
    <row r="1" spans="1:38" x14ac:dyDescent="0.15">
      <c r="A1" s="1" t="s">
        <v>0</v>
      </c>
    </row>
    <row r="3" spans="1:38" x14ac:dyDescent="0.15">
      <c r="A3" s="1" t="s">
        <v>1</v>
      </c>
      <c r="D3" s="1" t="s">
        <v>2</v>
      </c>
      <c r="F3" s="1" t="s">
        <v>3</v>
      </c>
      <c r="K3" s="2" t="s">
        <v>4</v>
      </c>
    </row>
    <row r="4" spans="1:38" x14ac:dyDescent="0.15">
      <c r="A4" s="1" t="s">
        <v>5</v>
      </c>
      <c r="D4" s="1" t="s">
        <v>6</v>
      </c>
      <c r="F4" s="3" t="s">
        <v>7</v>
      </c>
      <c r="G4" s="3" t="s">
        <v>8</v>
      </c>
      <c r="H4" s="3" t="s">
        <v>9</v>
      </c>
      <c r="K4" s="2" t="s">
        <v>10</v>
      </c>
    </row>
    <row r="5" spans="1:38" x14ac:dyDescent="0.15">
      <c r="I5" s="3" t="s">
        <v>11</v>
      </c>
    </row>
    <row r="6" spans="1:38" x14ac:dyDescent="0.15">
      <c r="B6" s="4">
        <v>1</v>
      </c>
      <c r="D6" s="1" t="s">
        <v>12</v>
      </c>
      <c r="F6" s="5"/>
      <c r="G6" s="5"/>
      <c r="H6" s="6">
        <f>0.3048*(F6+G6/12)</f>
        <v>0</v>
      </c>
      <c r="K6" s="1" t="s">
        <v>13</v>
      </c>
    </row>
    <row r="7" spans="1:38" x14ac:dyDescent="0.15">
      <c r="A7" s="1" t="s">
        <v>14</v>
      </c>
      <c r="B7" s="4">
        <v>2</v>
      </c>
      <c r="D7" s="1" t="s">
        <v>15</v>
      </c>
      <c r="F7" s="2" t="s">
        <v>16</v>
      </c>
      <c r="G7" s="5"/>
      <c r="H7" s="6">
        <f>0.3048*(F7+G7/12)</f>
        <v>0</v>
      </c>
      <c r="K7" s="1" t="s">
        <v>17</v>
      </c>
      <c r="AI7" s="5"/>
      <c r="AJ7" s="5"/>
      <c r="AK7" s="5"/>
      <c r="AL7" s="5"/>
    </row>
    <row r="8" spans="1:38" x14ac:dyDescent="0.15">
      <c r="A8" s="1" t="s">
        <v>18</v>
      </c>
      <c r="B8" s="4">
        <v>3</v>
      </c>
      <c r="D8" s="1" t="s">
        <v>19</v>
      </c>
      <c r="F8" s="5"/>
      <c r="G8" s="5"/>
      <c r="H8" s="6">
        <f>0.3048*(F8+G8/12)</f>
        <v>0</v>
      </c>
      <c r="I8" s="4" t="e">
        <f>IF(G31&lt;0.15,0,99999)</f>
        <v>#DIV/0!</v>
      </c>
      <c r="K8" s="2" t="s">
        <v>20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8" x14ac:dyDescent="0.15">
      <c r="B9" s="4">
        <v>4</v>
      </c>
      <c r="D9" s="1" t="s">
        <v>21</v>
      </c>
      <c r="F9" s="2" t="s">
        <v>22</v>
      </c>
      <c r="G9" s="5"/>
      <c r="H9" s="6">
        <f>0.3048*(F9+G9/12)</f>
        <v>0</v>
      </c>
    </row>
    <row r="10" spans="1:38" x14ac:dyDescent="0.15">
      <c r="K10" s="1" t="s">
        <v>23</v>
      </c>
    </row>
    <row r="11" spans="1:38" x14ac:dyDescent="0.15">
      <c r="B11" s="4">
        <v>5</v>
      </c>
      <c r="D11" s="1" t="s">
        <v>24</v>
      </c>
      <c r="F11" s="2" t="s">
        <v>25</v>
      </c>
      <c r="G11" s="5"/>
      <c r="H11" s="6">
        <f>0.3048*(F11+G11/12)</f>
        <v>0</v>
      </c>
      <c r="K11" s="1" t="s">
        <v>26</v>
      </c>
      <c r="R11" s="2" t="s">
        <v>27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8" x14ac:dyDescent="0.15">
      <c r="A12" s="1" t="s">
        <v>28</v>
      </c>
      <c r="B12" s="4">
        <v>6</v>
      </c>
      <c r="D12" s="1" t="s">
        <v>29</v>
      </c>
      <c r="F12" s="5"/>
      <c r="G12" s="5"/>
      <c r="H12" s="6">
        <f>0.3048*(F12+G12/12)</f>
        <v>0</v>
      </c>
    </row>
    <row r="13" spans="1:38" x14ac:dyDescent="0.15">
      <c r="A13" s="1" t="s">
        <v>30</v>
      </c>
      <c r="B13" s="4">
        <v>7</v>
      </c>
      <c r="D13" s="1" t="s">
        <v>31</v>
      </c>
      <c r="F13" s="2" t="s">
        <v>32</v>
      </c>
      <c r="G13" s="5"/>
      <c r="H13" s="6">
        <f>0.3048*(F13+G13/12)</f>
        <v>0</v>
      </c>
      <c r="K13" s="1" t="s">
        <v>33</v>
      </c>
    </row>
    <row r="14" spans="1:38" x14ac:dyDescent="0.15">
      <c r="B14" s="4">
        <v>8</v>
      </c>
      <c r="D14" s="1" t="s">
        <v>34</v>
      </c>
      <c r="F14" s="5"/>
      <c r="G14" s="5"/>
      <c r="H14" s="6">
        <f>0.3048*(F14+G14/12)</f>
        <v>0</v>
      </c>
    </row>
    <row r="15" spans="1:38" x14ac:dyDescent="0.15">
      <c r="K15" s="7" t="s">
        <v>35</v>
      </c>
      <c r="L15" s="5"/>
      <c r="N15" s="1" t="s">
        <v>36</v>
      </c>
      <c r="O15" s="1" t="s">
        <v>36</v>
      </c>
      <c r="P15" s="1" t="s">
        <v>36</v>
      </c>
      <c r="Q15" s="1" t="s">
        <v>36</v>
      </c>
      <c r="R15" s="1" t="s">
        <v>36</v>
      </c>
      <c r="S15" s="1" t="s">
        <v>36</v>
      </c>
      <c r="T15" s="1" t="s">
        <v>36</v>
      </c>
      <c r="V15" s="2" t="s">
        <v>37</v>
      </c>
      <c r="X15" s="1" t="s">
        <v>36</v>
      </c>
      <c r="Y15" s="1" t="s">
        <v>36</v>
      </c>
      <c r="Z15" s="1" t="s">
        <v>36</v>
      </c>
      <c r="AA15" s="1" t="s">
        <v>36</v>
      </c>
      <c r="AB15" s="1" t="s">
        <v>36</v>
      </c>
      <c r="AC15" s="1" t="s">
        <v>36</v>
      </c>
      <c r="AD15" s="1" t="s">
        <v>36</v>
      </c>
      <c r="AF15" s="2" t="s">
        <v>38</v>
      </c>
      <c r="AG15" s="5"/>
    </row>
    <row r="16" spans="1:38" x14ac:dyDescent="0.15">
      <c r="A16" s="1" t="s">
        <v>39</v>
      </c>
      <c r="B16" s="4">
        <v>9</v>
      </c>
      <c r="D16" s="1" t="s">
        <v>40</v>
      </c>
      <c r="F16" s="5"/>
      <c r="G16" s="5"/>
      <c r="H16" s="6">
        <f>0.3048*(F16+G16/12)</f>
        <v>0</v>
      </c>
      <c r="N16" s="1" t="s">
        <v>41</v>
      </c>
      <c r="AB16" s="1" t="s">
        <v>42</v>
      </c>
      <c r="AD16" s="1" t="s">
        <v>42</v>
      </c>
      <c r="AI16" s="1" t="s">
        <v>43</v>
      </c>
    </row>
    <row r="17" spans="1:35" x14ac:dyDescent="0.15">
      <c r="A17" s="1" t="s">
        <v>44</v>
      </c>
      <c r="B17" s="4">
        <v>10</v>
      </c>
      <c r="D17" s="1" t="s">
        <v>45</v>
      </c>
      <c r="F17" s="5"/>
      <c r="G17" s="5"/>
      <c r="H17" s="6">
        <f>0.3048*(F17+G17/12)</f>
        <v>0</v>
      </c>
      <c r="L17" s="8" t="s">
        <v>46</v>
      </c>
      <c r="P17" s="2" t="s">
        <v>47</v>
      </c>
      <c r="Y17" s="1" t="s">
        <v>42</v>
      </c>
      <c r="AB17" s="2" t="s">
        <v>48</v>
      </c>
      <c r="AF17" s="8" t="s">
        <v>46</v>
      </c>
      <c r="AI17" s="8" t="s">
        <v>46</v>
      </c>
    </row>
    <row r="18" spans="1:35" x14ac:dyDescent="0.15">
      <c r="B18" s="4">
        <v>11</v>
      </c>
      <c r="D18" s="1" t="s">
        <v>49</v>
      </c>
      <c r="F18" s="5"/>
      <c r="G18" s="5"/>
      <c r="H18" s="6">
        <f>0.3048*(F18+G18/12)</f>
        <v>0</v>
      </c>
      <c r="I18" s="4" t="e">
        <f>IF(G32&lt;0.15,0,99999)</f>
        <v>#DIV/0!</v>
      </c>
      <c r="L18" s="8" t="s">
        <v>46</v>
      </c>
      <c r="R18" s="1" t="s">
        <v>41</v>
      </c>
      <c r="U18" s="2" t="s">
        <v>50</v>
      </c>
      <c r="V18" s="2" t="s">
        <v>51</v>
      </c>
      <c r="Z18" s="1" t="s">
        <v>42</v>
      </c>
      <c r="AF18" s="8" t="s">
        <v>46</v>
      </c>
      <c r="AI18" s="8" t="s">
        <v>46</v>
      </c>
    </row>
    <row r="19" spans="1:35" x14ac:dyDescent="0.15">
      <c r="R19" s="1" t="s">
        <v>42</v>
      </c>
      <c r="T19" s="1" t="s">
        <v>41</v>
      </c>
      <c r="X19" s="1" t="s">
        <v>42</v>
      </c>
      <c r="AI19" s="8" t="s">
        <v>46</v>
      </c>
    </row>
    <row r="20" spans="1:35" x14ac:dyDescent="0.15">
      <c r="A20" s="1" t="s">
        <v>52</v>
      </c>
      <c r="B20" s="1" t="s">
        <v>53</v>
      </c>
      <c r="F20" s="1" t="s">
        <v>54</v>
      </c>
      <c r="L20" s="2" t="s">
        <v>55</v>
      </c>
      <c r="N20" s="2" t="s">
        <v>56</v>
      </c>
      <c r="V20" s="1" t="s">
        <v>57</v>
      </c>
      <c r="AF20" s="2" t="s">
        <v>50</v>
      </c>
      <c r="AI20" s="8" t="s">
        <v>46</v>
      </c>
    </row>
    <row r="21" spans="1:35" x14ac:dyDescent="0.15">
      <c r="A21" s="1" t="s">
        <v>58</v>
      </c>
      <c r="B21" s="1" t="s">
        <v>59</v>
      </c>
      <c r="F21" s="3" t="s">
        <v>60</v>
      </c>
      <c r="G21" s="3" t="s">
        <v>61</v>
      </c>
      <c r="H21" s="1" t="s">
        <v>62</v>
      </c>
      <c r="O21" s="1" t="s">
        <v>41</v>
      </c>
      <c r="R21" s="1" t="s">
        <v>41</v>
      </c>
      <c r="T21" s="1" t="s">
        <v>42</v>
      </c>
      <c r="X21" s="1" t="s">
        <v>41</v>
      </c>
      <c r="AI21" s="8" t="s">
        <v>46</v>
      </c>
    </row>
    <row r="22" spans="1:35" x14ac:dyDescent="0.15">
      <c r="A22" s="1" t="s">
        <v>63</v>
      </c>
      <c r="B22" s="1" t="s">
        <v>64</v>
      </c>
      <c r="F22" s="9" t="e">
        <f t="shared" ref="F22:G27" si="0">G40-G$44</f>
        <v>#DIV/0!</v>
      </c>
      <c r="G22" s="9" t="e">
        <f t="shared" si="0"/>
        <v>#DIV/0!</v>
      </c>
      <c r="H22" s="1" t="s">
        <v>65</v>
      </c>
      <c r="L22" s="8" t="s">
        <v>46</v>
      </c>
      <c r="P22" s="1" t="s">
        <v>41</v>
      </c>
      <c r="R22" s="1" t="s">
        <v>42</v>
      </c>
      <c r="U22" s="5"/>
      <c r="V22" s="2" t="s">
        <v>66</v>
      </c>
      <c r="Z22" s="1" t="s">
        <v>41</v>
      </c>
      <c r="AF22" s="8" t="s">
        <v>46</v>
      </c>
      <c r="AI22" s="8" t="s">
        <v>46</v>
      </c>
    </row>
    <row r="23" spans="1:35" x14ac:dyDescent="0.15">
      <c r="A23" s="1" t="s">
        <v>67</v>
      </c>
      <c r="B23" s="1" t="s">
        <v>68</v>
      </c>
      <c r="F23" s="9" t="e">
        <f t="shared" si="0"/>
        <v>#DIV/0!</v>
      </c>
      <c r="G23" s="9" t="e">
        <f t="shared" si="0"/>
        <v>#DIV/0!</v>
      </c>
      <c r="H23" s="1" t="s">
        <v>69</v>
      </c>
      <c r="L23" s="8" t="s">
        <v>46</v>
      </c>
      <c r="P23" s="1" t="s">
        <v>42</v>
      </c>
      <c r="Q23" s="1" t="s">
        <v>41</v>
      </c>
      <c r="Y23" s="1" t="s">
        <v>41</v>
      </c>
      <c r="AB23" s="1" t="s">
        <v>41</v>
      </c>
      <c r="AF23" s="8" t="s">
        <v>46</v>
      </c>
      <c r="AI23" s="8" t="s">
        <v>46</v>
      </c>
    </row>
    <row r="24" spans="1:35" x14ac:dyDescent="0.15">
      <c r="A24" s="1" t="s">
        <v>70</v>
      </c>
      <c r="B24" s="1" t="s">
        <v>71</v>
      </c>
      <c r="F24" s="9" t="e">
        <f t="shared" si="0"/>
        <v>#DIV/0!</v>
      </c>
      <c r="G24" s="9" t="e">
        <f t="shared" si="0"/>
        <v>#DIV/0!</v>
      </c>
      <c r="H24" s="1" t="s">
        <v>72</v>
      </c>
      <c r="N24" s="1" t="s">
        <v>42</v>
      </c>
      <c r="R24" s="1" t="s">
        <v>41</v>
      </c>
      <c r="AB24" s="1" t="s">
        <v>41</v>
      </c>
      <c r="AD24" s="1" t="s">
        <v>41</v>
      </c>
      <c r="AI24" s="8" t="s">
        <v>46</v>
      </c>
    </row>
    <row r="25" spans="1:35" x14ac:dyDescent="0.15">
      <c r="A25" s="1" t="s">
        <v>73</v>
      </c>
      <c r="B25" s="1" t="s">
        <v>74</v>
      </c>
      <c r="F25" s="9" t="e">
        <f t="shared" si="0"/>
        <v>#DIV/0!</v>
      </c>
      <c r="G25" s="9" t="e">
        <f t="shared" si="0"/>
        <v>#DIV/0!</v>
      </c>
      <c r="H25" s="1" t="s">
        <v>75</v>
      </c>
      <c r="K25" s="7" t="s">
        <v>76</v>
      </c>
      <c r="L25" s="5"/>
      <c r="N25" s="1" t="s">
        <v>36</v>
      </c>
      <c r="O25" s="1" t="s">
        <v>36</v>
      </c>
      <c r="P25" s="1" t="s">
        <v>36</v>
      </c>
      <c r="Q25" s="1" t="s">
        <v>36</v>
      </c>
      <c r="R25" s="1" t="s">
        <v>36</v>
      </c>
      <c r="S25" s="1" t="s">
        <v>36</v>
      </c>
      <c r="T25" s="1" t="s">
        <v>36</v>
      </c>
      <c r="V25" s="2" t="s">
        <v>77</v>
      </c>
      <c r="X25" s="1" t="s">
        <v>36</v>
      </c>
      <c r="Y25" s="1" t="s">
        <v>36</v>
      </c>
      <c r="Z25" s="1" t="s">
        <v>36</v>
      </c>
      <c r="AA25" s="1" t="s">
        <v>36</v>
      </c>
      <c r="AB25" s="1" t="s">
        <v>36</v>
      </c>
      <c r="AC25" s="1" t="s">
        <v>36</v>
      </c>
      <c r="AD25" s="1" t="s">
        <v>36</v>
      </c>
      <c r="AF25" s="2" t="s">
        <v>78</v>
      </c>
      <c r="AG25" s="5"/>
      <c r="AI25" s="8" t="s">
        <v>46</v>
      </c>
    </row>
    <row r="26" spans="1:35" x14ac:dyDescent="0.15">
      <c r="A26" s="1" t="s">
        <v>79</v>
      </c>
      <c r="B26" s="1" t="s">
        <v>80</v>
      </c>
      <c r="F26" s="9" t="e">
        <f t="shared" si="0"/>
        <v>#DIV/0!</v>
      </c>
      <c r="G26" s="9" t="e">
        <f t="shared" si="0"/>
        <v>#DIV/0!</v>
      </c>
      <c r="H26" s="1" t="s">
        <v>81</v>
      </c>
      <c r="N26" s="1" t="s">
        <v>41</v>
      </c>
      <c r="S26" s="2" t="s">
        <v>50</v>
      </c>
      <c r="T26" s="2" t="s">
        <v>50</v>
      </c>
      <c r="AC26" s="1" t="s">
        <v>42</v>
      </c>
      <c r="AI26" s="8" t="s">
        <v>46</v>
      </c>
    </row>
    <row r="27" spans="1:35" x14ac:dyDescent="0.15">
      <c r="A27" s="1" t="s">
        <v>82</v>
      </c>
      <c r="B27" s="1" t="s">
        <v>83</v>
      </c>
      <c r="F27" s="9" t="e">
        <f t="shared" si="0"/>
        <v>#DIV/0!</v>
      </c>
      <c r="G27" s="9" t="e">
        <f t="shared" si="0"/>
        <v>#DIV/0!</v>
      </c>
      <c r="H27" s="1" t="s">
        <v>84</v>
      </c>
      <c r="P27" s="2" t="s">
        <v>85</v>
      </c>
      <c r="T27" s="1" t="s">
        <v>41</v>
      </c>
      <c r="Z27" s="2" t="s">
        <v>86</v>
      </c>
      <c r="AI27" s="8" t="s">
        <v>46</v>
      </c>
    </row>
    <row r="28" spans="1:35" x14ac:dyDescent="0.15">
      <c r="H28" s="1" t="s">
        <v>87</v>
      </c>
      <c r="R28" s="1" t="s">
        <v>41</v>
      </c>
      <c r="T28" s="8" t="s">
        <v>46</v>
      </c>
      <c r="W28" s="1" t="s">
        <v>42</v>
      </c>
      <c r="AI28" s="1" t="s">
        <v>43</v>
      </c>
    </row>
    <row r="29" spans="1:35" x14ac:dyDescent="0.15">
      <c r="A29" s="1" t="s">
        <v>88</v>
      </c>
      <c r="F29" s="3" t="s">
        <v>89</v>
      </c>
      <c r="G29" s="3" t="s">
        <v>90</v>
      </c>
      <c r="R29" s="1" t="s">
        <v>36</v>
      </c>
      <c r="S29" s="1" t="s">
        <v>36</v>
      </c>
      <c r="T29" s="2" t="s">
        <v>91</v>
      </c>
      <c r="U29" s="1" t="s">
        <v>36</v>
      </c>
      <c r="V29" s="1" t="s">
        <v>36</v>
      </c>
      <c r="AF29" s="1" t="s">
        <v>92</v>
      </c>
    </row>
    <row r="30" spans="1:35" x14ac:dyDescent="0.15">
      <c r="A30" s="1" t="s">
        <v>93</v>
      </c>
      <c r="F30" s="3" t="s">
        <v>94</v>
      </c>
      <c r="G30" s="3" t="s">
        <v>94</v>
      </c>
      <c r="H30" s="1" t="s">
        <v>95</v>
      </c>
      <c r="R30" s="8" t="s">
        <v>46</v>
      </c>
      <c r="V30" s="8" t="s">
        <v>46</v>
      </c>
      <c r="Y30" s="1" t="s">
        <v>96</v>
      </c>
      <c r="AF30" s="1" t="s">
        <v>97</v>
      </c>
    </row>
    <row r="31" spans="1:35" x14ac:dyDescent="0.15">
      <c r="A31" s="1" t="s">
        <v>98</v>
      </c>
      <c r="F31" s="4" t="e">
        <f>SQRT((G43-G41)^2+(H43-H41)^2)</f>
        <v>#DIV/0!</v>
      </c>
      <c r="G31" s="9" t="e">
        <f>ABS(F31-H8)</f>
        <v>#DIV/0!</v>
      </c>
      <c r="H31" s="1" t="s">
        <v>99</v>
      </c>
      <c r="R31" s="8" t="s">
        <v>46</v>
      </c>
      <c r="V31" s="8" t="s">
        <v>46</v>
      </c>
      <c r="Y31" s="1" t="s">
        <v>79</v>
      </c>
    </row>
    <row r="32" spans="1:35" x14ac:dyDescent="0.15">
      <c r="A32" s="1" t="s">
        <v>100</v>
      </c>
      <c r="F32" s="4" t="e">
        <f>SQRT((G44-G45)^2+(H44-H45)^2)</f>
        <v>#DIV/0!</v>
      </c>
      <c r="G32" s="9" t="e">
        <f>ABS(F32-H18)</f>
        <v>#DIV/0!</v>
      </c>
      <c r="H32" s="4">
        <f ca="1">MONTH($H$46)</f>
        <v>1</v>
      </c>
      <c r="I32" s="4">
        <f ca="1">-DAY($H$46)</f>
        <v>-14</v>
      </c>
      <c r="J32" s="4">
        <f ca="1">-(YEAR($H$46)-1900)</f>
        <v>-115</v>
      </c>
      <c r="R32" s="1" t="s">
        <v>36</v>
      </c>
      <c r="S32" s="1" t="s">
        <v>36</v>
      </c>
      <c r="T32" s="1" t="s">
        <v>91</v>
      </c>
      <c r="U32" s="1" t="s">
        <v>36</v>
      </c>
      <c r="V32" s="1" t="s">
        <v>36</v>
      </c>
    </row>
    <row r="34" spans="1:35" x14ac:dyDescent="0.15">
      <c r="A34" s="10" t="s">
        <v>36</v>
      </c>
      <c r="B34" s="10" t="s">
        <v>36</v>
      </c>
      <c r="C34" s="10" t="s">
        <v>36</v>
      </c>
      <c r="D34" s="10" t="s">
        <v>36</v>
      </c>
      <c r="E34" s="10" t="s">
        <v>36</v>
      </c>
      <c r="F34" s="10" t="s">
        <v>36</v>
      </c>
      <c r="G34" s="10" t="s">
        <v>36</v>
      </c>
      <c r="H34" s="10" t="s">
        <v>36</v>
      </c>
      <c r="I34" s="10" t="s">
        <v>36</v>
      </c>
      <c r="J34" s="10" t="s">
        <v>36</v>
      </c>
      <c r="K34" s="10" t="s">
        <v>36</v>
      </c>
      <c r="L34" s="10" t="s">
        <v>36</v>
      </c>
      <c r="M34" s="10" t="s">
        <v>36</v>
      </c>
      <c r="N34" s="10" t="s">
        <v>36</v>
      </c>
      <c r="O34" s="10" t="s">
        <v>36</v>
      </c>
      <c r="P34" s="10" t="s">
        <v>36</v>
      </c>
      <c r="Q34" s="10" t="s">
        <v>36</v>
      </c>
      <c r="R34" s="10" t="s">
        <v>36</v>
      </c>
      <c r="S34" s="10" t="s">
        <v>36</v>
      </c>
      <c r="T34" s="10" t="s">
        <v>36</v>
      </c>
      <c r="U34" s="10" t="s">
        <v>36</v>
      </c>
      <c r="V34" s="10" t="s">
        <v>36</v>
      </c>
      <c r="W34" s="10" t="s">
        <v>36</v>
      </c>
      <c r="X34" s="10" t="s">
        <v>36</v>
      </c>
      <c r="Y34" s="10" t="s">
        <v>36</v>
      </c>
      <c r="Z34" s="10" t="s">
        <v>36</v>
      </c>
      <c r="AA34" s="10" t="s">
        <v>36</v>
      </c>
      <c r="AB34" s="10" t="s">
        <v>36</v>
      </c>
      <c r="AC34" s="10" t="s">
        <v>36</v>
      </c>
      <c r="AD34" s="10" t="s">
        <v>36</v>
      </c>
      <c r="AE34" s="10" t="s">
        <v>36</v>
      </c>
      <c r="AF34" s="10" t="s">
        <v>36</v>
      </c>
      <c r="AG34" s="10" t="s">
        <v>36</v>
      </c>
      <c r="AH34" s="10" t="s">
        <v>36</v>
      </c>
      <c r="AI34" s="10" t="s">
        <v>36</v>
      </c>
    </row>
    <row r="36" spans="1:35" x14ac:dyDescent="0.15">
      <c r="D36" s="1" t="s">
        <v>101</v>
      </c>
    </row>
    <row r="37" spans="1:35" x14ac:dyDescent="0.15">
      <c r="D37" s="3" t="s">
        <v>102</v>
      </c>
    </row>
    <row r="38" spans="1:35" x14ac:dyDescent="0.15">
      <c r="A38" s="1" t="s">
        <v>52</v>
      </c>
      <c r="D38" s="1" t="s">
        <v>103</v>
      </c>
      <c r="G38" s="1" t="s">
        <v>104</v>
      </c>
      <c r="J38" s="1" t="s">
        <v>53</v>
      </c>
    </row>
    <row r="39" spans="1:35" x14ac:dyDescent="0.15">
      <c r="A39" s="1" t="s">
        <v>58</v>
      </c>
      <c r="D39" s="3" t="s">
        <v>105</v>
      </c>
      <c r="F39" s="3" t="s">
        <v>89</v>
      </c>
      <c r="G39" s="3" t="s">
        <v>60</v>
      </c>
      <c r="H39" s="3" t="s">
        <v>61</v>
      </c>
      <c r="J39" s="1" t="s">
        <v>59</v>
      </c>
    </row>
    <row r="40" spans="1:35" x14ac:dyDescent="0.15">
      <c r="A40" s="1" t="s">
        <v>63</v>
      </c>
      <c r="D40" s="4">
        <v>0</v>
      </c>
      <c r="F40" s="11">
        <f>H6</f>
        <v>0</v>
      </c>
      <c r="G40" s="4">
        <f t="shared" ref="G40:G45" si="1">COS(D40)*F40</f>
        <v>0</v>
      </c>
      <c r="H40" s="4">
        <f t="shared" ref="H40:H45" si="2">SIN(D40)*F40</f>
        <v>0</v>
      </c>
      <c r="J40" s="1" t="s">
        <v>64</v>
      </c>
    </row>
    <row r="41" spans="1:35" x14ac:dyDescent="0.15">
      <c r="A41" s="1" t="s">
        <v>67</v>
      </c>
      <c r="D41" s="4" t="e">
        <f>ACOS((H6^2+H11^2-H9^2)/(2*H6*H11))</f>
        <v>#DIV/0!</v>
      </c>
      <c r="F41" s="11">
        <f>H11</f>
        <v>0</v>
      </c>
      <c r="G41" s="4" t="e">
        <f t="shared" si="1"/>
        <v>#DIV/0!</v>
      </c>
      <c r="H41" s="4" t="e">
        <f t="shared" si="2"/>
        <v>#DIV/0!</v>
      </c>
      <c r="J41" s="1" t="s">
        <v>68</v>
      </c>
    </row>
    <row r="42" spans="1:35" x14ac:dyDescent="0.15">
      <c r="A42" s="1" t="s">
        <v>70</v>
      </c>
      <c r="D42" s="4">
        <v>0</v>
      </c>
      <c r="F42" s="11">
        <v>0</v>
      </c>
      <c r="G42" s="4">
        <f t="shared" si="1"/>
        <v>0</v>
      </c>
      <c r="H42" s="4">
        <f t="shared" si="2"/>
        <v>0</v>
      </c>
      <c r="J42" s="1" t="s">
        <v>71</v>
      </c>
    </row>
    <row r="43" spans="1:35" x14ac:dyDescent="0.15">
      <c r="A43" s="1" t="s">
        <v>73</v>
      </c>
      <c r="D43" s="4" t="e">
        <f>ACOS((H6^2+H7^2-H12^2)/(2*H6*H7))</f>
        <v>#DIV/0!</v>
      </c>
      <c r="F43" s="11">
        <f>H7</f>
        <v>0</v>
      </c>
      <c r="G43" s="4" t="e">
        <f t="shared" si="1"/>
        <v>#DIV/0!</v>
      </c>
      <c r="H43" s="4" t="e">
        <f t="shared" si="2"/>
        <v>#DIV/0!</v>
      </c>
      <c r="J43" s="1" t="s">
        <v>74</v>
      </c>
    </row>
    <row r="44" spans="1:35" x14ac:dyDescent="0.15">
      <c r="A44" s="1" t="s">
        <v>79</v>
      </c>
      <c r="D44" s="4" t="e">
        <f>ACOS((H7^2+H13^2-H14^2)/(2*H7*H13))+D43</f>
        <v>#DIV/0!</v>
      </c>
      <c r="F44" s="11">
        <f>H13</f>
        <v>0</v>
      </c>
      <c r="G44" s="4" t="e">
        <f t="shared" si="1"/>
        <v>#DIV/0!</v>
      </c>
      <c r="H44" s="4" t="e">
        <f t="shared" si="2"/>
        <v>#DIV/0!</v>
      </c>
      <c r="J44" s="1" t="s">
        <v>80</v>
      </c>
    </row>
    <row r="45" spans="1:35" x14ac:dyDescent="0.15">
      <c r="A45" s="1" t="s">
        <v>82</v>
      </c>
      <c r="D45" s="4" t="e">
        <f>ACOS((H6^2+H16^2-H17^2)/(2*H6*H16))</f>
        <v>#DIV/0!</v>
      </c>
      <c r="F45" s="11">
        <f>H16</f>
        <v>0</v>
      </c>
      <c r="G45" s="4" t="e">
        <f t="shared" si="1"/>
        <v>#DIV/0!</v>
      </c>
      <c r="H45" s="4" t="e">
        <f t="shared" si="2"/>
        <v>#DIV/0!</v>
      </c>
      <c r="J45" s="1" t="s">
        <v>83</v>
      </c>
    </row>
    <row r="46" spans="1:35" x14ac:dyDescent="0.15">
      <c r="H46" s="4">
        <f ca="1">INT(NOW())</f>
        <v>42018</v>
      </c>
      <c r="J46" s="1" t="s">
        <v>106</v>
      </c>
    </row>
    <row r="52" spans="1:1" x14ac:dyDescent="0.15">
      <c r="A52" s="1" t="s">
        <v>107</v>
      </c>
    </row>
    <row r="53" spans="1:1" x14ac:dyDescent="0.15">
      <c r="A53" s="1" t="s">
        <v>108</v>
      </c>
    </row>
    <row r="55" spans="1:1" x14ac:dyDescent="0.15">
      <c r="A55" s="1" t="s">
        <v>109</v>
      </c>
    </row>
    <row r="56" spans="1:1" x14ac:dyDescent="0.15">
      <c r="A56" s="1" t="s">
        <v>110</v>
      </c>
    </row>
    <row r="57" spans="1:1" x14ac:dyDescent="0.15">
      <c r="A57" s="1" t="s">
        <v>111</v>
      </c>
    </row>
    <row r="58" spans="1:1" x14ac:dyDescent="0.15">
      <c r="A58" s="1" t="s">
        <v>112</v>
      </c>
    </row>
    <row r="59" spans="1:1" x14ac:dyDescent="0.15">
      <c r="A59" s="1" t="s">
        <v>113</v>
      </c>
    </row>
    <row r="60" spans="1:1" x14ac:dyDescent="0.15">
      <c r="A60" s="1" t="s">
        <v>114</v>
      </c>
    </row>
    <row r="61" spans="1:1" x14ac:dyDescent="0.15">
      <c r="A61" s="1" t="s">
        <v>115</v>
      </c>
    </row>
    <row r="63" spans="1:1" x14ac:dyDescent="0.15">
      <c r="A63" s="1" t="s">
        <v>116</v>
      </c>
    </row>
    <row r="64" spans="1:1" x14ac:dyDescent="0.15">
      <c r="A64" s="1" t="s">
        <v>117</v>
      </c>
    </row>
    <row r="65" spans="1:1" x14ac:dyDescent="0.15">
      <c r="A65" s="1" t="s">
        <v>118</v>
      </c>
    </row>
    <row r="66" spans="1:1" x14ac:dyDescent="0.15">
      <c r="A66" s="1" t="s">
        <v>119</v>
      </c>
    </row>
    <row r="68" spans="1:1" x14ac:dyDescent="0.15">
      <c r="A68" s="1" t="s">
        <v>120</v>
      </c>
    </row>
    <row r="69" spans="1:1" x14ac:dyDescent="0.15">
      <c r="A69" s="1" t="s">
        <v>121</v>
      </c>
    </row>
    <row r="70" spans="1:1" x14ac:dyDescent="0.15">
      <c r="A70" s="1" t="s">
        <v>122</v>
      </c>
    </row>
    <row r="71" spans="1:1" x14ac:dyDescent="0.15">
      <c r="A71" s="1" t="s">
        <v>123</v>
      </c>
    </row>
    <row r="72" spans="1:1" x14ac:dyDescent="0.15">
      <c r="A72" s="1" t="s">
        <v>124</v>
      </c>
    </row>
    <row r="73" spans="1:1" x14ac:dyDescent="0.15">
      <c r="A73" s="1" t="s">
        <v>125</v>
      </c>
    </row>
    <row r="75" spans="1:1" x14ac:dyDescent="0.15">
      <c r="A75" s="1" t="s">
        <v>126</v>
      </c>
    </row>
    <row r="76" spans="1:1" x14ac:dyDescent="0.15">
      <c r="A76" s="1" t="s">
        <v>127</v>
      </c>
    </row>
    <row r="77" spans="1:1" x14ac:dyDescent="0.15">
      <c r="A77" s="1" t="s">
        <v>128</v>
      </c>
    </row>
    <row r="78" spans="1:1" x14ac:dyDescent="0.15">
      <c r="A78" s="1" t="s">
        <v>129</v>
      </c>
    </row>
    <row r="79" spans="1:1" x14ac:dyDescent="0.15">
      <c r="A79" s="1" t="s">
        <v>130</v>
      </c>
    </row>
    <row r="80" spans="1:1" x14ac:dyDescent="0.15">
      <c r="A80" s="1" t="s">
        <v>131</v>
      </c>
    </row>
    <row r="81" spans="1:1" x14ac:dyDescent="0.15">
      <c r="A81" s="1" t="s">
        <v>132</v>
      </c>
    </row>
    <row r="82" spans="1:1" x14ac:dyDescent="0.15">
      <c r="A82" s="1" t="s">
        <v>133</v>
      </c>
    </row>
    <row r="83" spans="1:1" x14ac:dyDescent="0.15">
      <c r="A83" s="1" t="s">
        <v>134</v>
      </c>
    </row>
    <row r="85" spans="1:1" x14ac:dyDescent="0.15">
      <c r="A85" s="1" t="s">
        <v>135</v>
      </c>
    </row>
    <row r="86" spans="1:1" x14ac:dyDescent="0.15">
      <c r="A86" s="1" t="s">
        <v>136</v>
      </c>
    </row>
    <row r="87" spans="1:1" x14ac:dyDescent="0.15">
      <c r="A87" s="1" t="s">
        <v>137</v>
      </c>
    </row>
    <row r="88" spans="1:1" x14ac:dyDescent="0.15">
      <c r="A88" s="1" t="s">
        <v>138</v>
      </c>
    </row>
    <row r="89" spans="1:1" x14ac:dyDescent="0.15">
      <c r="A89" s="1" t="s">
        <v>139</v>
      </c>
    </row>
    <row r="90" spans="1:1" x14ac:dyDescent="0.15">
      <c r="A90" s="1" t="s">
        <v>140</v>
      </c>
    </row>
    <row r="91" spans="1:1" x14ac:dyDescent="0.15">
      <c r="A91" s="1" t="s">
        <v>141</v>
      </c>
    </row>
    <row r="93" spans="1:1" x14ac:dyDescent="0.15">
      <c r="A93" s="1" t="s">
        <v>142</v>
      </c>
    </row>
    <row r="94" spans="1:1" x14ac:dyDescent="0.15">
      <c r="A94" s="1" t="s">
        <v>143</v>
      </c>
    </row>
    <row r="95" spans="1:1" x14ac:dyDescent="0.15">
      <c r="A95" s="1" t="s">
        <v>144</v>
      </c>
    </row>
    <row r="96" spans="1:1" x14ac:dyDescent="0.15">
      <c r="A96" s="1" t="s">
        <v>145</v>
      </c>
    </row>
    <row r="97" spans="1:1" x14ac:dyDescent="0.15">
      <c r="A97" s="1" t="s">
        <v>146</v>
      </c>
    </row>
    <row r="99" spans="1:1" x14ac:dyDescent="0.15">
      <c r="A99" s="1" t="s">
        <v>147</v>
      </c>
    </row>
    <row r="100" spans="1:1" x14ac:dyDescent="0.15">
      <c r="A100" s="1" t="s">
        <v>148</v>
      </c>
    </row>
    <row r="101" spans="1:1" x14ac:dyDescent="0.15">
      <c r="A101" s="1" t="s">
        <v>149</v>
      </c>
    </row>
    <row r="102" spans="1:1" x14ac:dyDescent="0.15">
      <c r="A102" s="1" t="s">
        <v>150</v>
      </c>
    </row>
    <row r="103" spans="1:1" x14ac:dyDescent="0.15">
      <c r="A103" s="1" t="s">
        <v>151</v>
      </c>
    </row>
    <row r="104" spans="1:1" x14ac:dyDescent="0.15">
      <c r="A104" s="1" t="s">
        <v>152</v>
      </c>
    </row>
    <row r="105" spans="1:1" x14ac:dyDescent="0.15">
      <c r="A105" s="1" t="s">
        <v>153</v>
      </c>
    </row>
    <row r="107" spans="1:1" x14ac:dyDescent="0.15">
      <c r="A107" s="1" t="s">
        <v>154</v>
      </c>
    </row>
    <row r="108" spans="1:1" x14ac:dyDescent="0.15">
      <c r="A108" s="1" t="s">
        <v>155</v>
      </c>
    </row>
    <row r="109" spans="1:1" x14ac:dyDescent="0.15">
      <c r="A109" s="1" t="s">
        <v>156</v>
      </c>
    </row>
    <row r="110" spans="1:1" x14ac:dyDescent="0.15">
      <c r="A110" s="1" t="s">
        <v>157</v>
      </c>
    </row>
    <row r="111" spans="1:1" x14ac:dyDescent="0.15">
      <c r="A111" s="1" t="s">
        <v>158</v>
      </c>
    </row>
    <row r="113" spans="1:1" x14ac:dyDescent="0.15">
      <c r="A113" s="1" t="s">
        <v>159</v>
      </c>
    </row>
    <row r="114" spans="1:1" x14ac:dyDescent="0.15">
      <c r="A114" s="1" t="s">
        <v>160</v>
      </c>
    </row>
    <row r="115" spans="1:1" x14ac:dyDescent="0.15">
      <c r="A115" s="1" t="s">
        <v>161</v>
      </c>
    </row>
    <row r="116" spans="1:1" x14ac:dyDescent="0.15">
      <c r="A116" s="1" t="s">
        <v>162</v>
      </c>
    </row>
    <row r="117" spans="1:1" x14ac:dyDescent="0.15">
      <c r="A117" s="1" t="s">
        <v>163</v>
      </c>
    </row>
    <row r="118" spans="1:1" x14ac:dyDescent="0.15">
      <c r="A118" s="1" t="s">
        <v>164</v>
      </c>
    </row>
    <row r="119" spans="1:1" x14ac:dyDescent="0.15">
      <c r="A119" s="1" t="s">
        <v>165</v>
      </c>
    </row>
    <row r="120" spans="1:1" x14ac:dyDescent="0.15">
      <c r="A120" s="1" t="s">
        <v>166</v>
      </c>
    </row>
    <row r="122" spans="1:1" x14ac:dyDescent="0.15">
      <c r="A122" s="1" t="s">
        <v>167</v>
      </c>
    </row>
    <row r="123" spans="1:1" x14ac:dyDescent="0.15">
      <c r="A123" s="1" t="s">
        <v>168</v>
      </c>
    </row>
    <row r="124" spans="1:1" x14ac:dyDescent="0.15">
      <c r="A124" s="1" t="s">
        <v>169</v>
      </c>
    </row>
    <row r="125" spans="1:1" x14ac:dyDescent="0.15">
      <c r="A125" s="1" t="s">
        <v>170</v>
      </c>
    </row>
    <row r="127" spans="1:1" x14ac:dyDescent="0.15">
      <c r="A127" s="1" t="s">
        <v>171</v>
      </c>
    </row>
    <row r="128" spans="1:1" x14ac:dyDescent="0.15">
      <c r="A128" s="1" t="s">
        <v>172</v>
      </c>
    </row>
    <row r="129" spans="1:1" x14ac:dyDescent="0.15">
      <c r="A129" s="1" t="s">
        <v>173</v>
      </c>
    </row>
    <row r="130" spans="1:1" x14ac:dyDescent="0.15">
      <c r="A130" s="1" t="s">
        <v>174</v>
      </c>
    </row>
    <row r="131" spans="1:1" x14ac:dyDescent="0.15">
      <c r="A131" s="1" t="s">
        <v>175</v>
      </c>
    </row>
    <row r="132" spans="1:1" x14ac:dyDescent="0.15">
      <c r="A132" s="1" t="s">
        <v>176</v>
      </c>
    </row>
    <row r="133" spans="1:1" x14ac:dyDescent="0.15">
      <c r="A133" s="1" t="s">
        <v>177</v>
      </c>
    </row>
    <row r="134" spans="1:1" x14ac:dyDescent="0.15">
      <c r="A134" s="1" t="s">
        <v>178</v>
      </c>
    </row>
    <row r="135" spans="1:1" x14ac:dyDescent="0.15">
      <c r="A135" s="1" t="s">
        <v>179</v>
      </c>
    </row>
    <row r="136" spans="1:1" x14ac:dyDescent="0.15">
      <c r="A136" s="1" t="s">
        <v>180</v>
      </c>
    </row>
    <row r="137" spans="1:1" x14ac:dyDescent="0.15">
      <c r="A137" s="1" t="s">
        <v>181</v>
      </c>
    </row>
    <row r="138" spans="1:1" x14ac:dyDescent="0.15">
      <c r="A138" s="1" t="s">
        <v>182</v>
      </c>
    </row>
    <row r="139" spans="1:1" x14ac:dyDescent="0.15">
      <c r="A139" s="1" t="s">
        <v>183</v>
      </c>
    </row>
    <row r="141" spans="1:1" x14ac:dyDescent="0.15">
      <c r="A141" s="1" t="s">
        <v>184</v>
      </c>
    </row>
    <row r="142" spans="1:1" x14ac:dyDescent="0.15">
      <c r="A142" s="1" t="s">
        <v>185</v>
      </c>
    </row>
    <row r="143" spans="1:1" x14ac:dyDescent="0.15">
      <c r="A143" s="1" t="s">
        <v>186</v>
      </c>
    </row>
    <row r="145" spans="1:1" x14ac:dyDescent="0.15">
      <c r="A145" s="1" t="s">
        <v>187</v>
      </c>
    </row>
    <row r="146" spans="1:1" x14ac:dyDescent="0.15">
      <c r="A146" s="1" t="s">
        <v>188</v>
      </c>
    </row>
    <row r="147" spans="1:1" x14ac:dyDescent="0.15">
      <c r="A147" s="1" t="s">
        <v>189</v>
      </c>
    </row>
    <row r="148" spans="1:1" x14ac:dyDescent="0.15">
      <c r="A148" s="1" t="s">
        <v>190</v>
      </c>
    </row>
    <row r="149" spans="1:1" x14ac:dyDescent="0.15">
      <c r="A149" s="1" t="s">
        <v>191</v>
      </c>
    </row>
    <row r="150" spans="1:1" x14ac:dyDescent="0.15">
      <c r="A150" s="1" t="s">
        <v>192</v>
      </c>
    </row>
    <row r="151" spans="1:1" x14ac:dyDescent="0.15">
      <c r="A151" s="1" t="s">
        <v>193</v>
      </c>
    </row>
    <row r="152" spans="1:1" x14ac:dyDescent="0.15">
      <c r="A152" s="1" t="s">
        <v>194</v>
      </c>
    </row>
    <row r="153" spans="1:1" x14ac:dyDescent="0.15">
      <c r="A153" s="1" t="s">
        <v>195</v>
      </c>
    </row>
    <row r="154" spans="1:1" x14ac:dyDescent="0.15">
      <c r="A154" s="1" t="s">
        <v>196</v>
      </c>
    </row>
    <row r="156" spans="1:1" x14ac:dyDescent="0.15">
      <c r="A156" s="1" t="s">
        <v>197</v>
      </c>
    </row>
    <row r="157" spans="1:1" x14ac:dyDescent="0.15">
      <c r="A157" s="1" t="s">
        <v>198</v>
      </c>
    </row>
    <row r="158" spans="1:1" x14ac:dyDescent="0.15">
      <c r="A158" s="1" t="s">
        <v>199</v>
      </c>
    </row>
    <row r="159" spans="1:1" x14ac:dyDescent="0.15">
      <c r="A159" s="1" t="s">
        <v>200</v>
      </c>
    </row>
    <row r="160" spans="1:1" x14ac:dyDescent="0.15">
      <c r="A160" s="1" t="s">
        <v>201</v>
      </c>
    </row>
    <row r="161" spans="1:1" x14ac:dyDescent="0.15">
      <c r="A161" s="1" t="s">
        <v>202</v>
      </c>
    </row>
    <row r="162" spans="1:1" x14ac:dyDescent="0.15">
      <c r="A162" s="1" t="s">
        <v>203</v>
      </c>
    </row>
    <row r="164" spans="1:1" x14ac:dyDescent="0.15">
      <c r="A164" s="1" t="s">
        <v>204</v>
      </c>
    </row>
    <row r="165" spans="1:1" x14ac:dyDescent="0.15">
      <c r="A165" s="1" t="s">
        <v>205</v>
      </c>
    </row>
    <row r="166" spans="1:1" x14ac:dyDescent="0.15">
      <c r="A166" s="1" t="s">
        <v>206</v>
      </c>
    </row>
    <row r="167" spans="1:1" x14ac:dyDescent="0.15">
      <c r="A167" s="1" t="s">
        <v>207</v>
      </c>
    </row>
    <row r="168" spans="1:1" x14ac:dyDescent="0.15">
      <c r="A168" s="1" t="s">
        <v>208</v>
      </c>
    </row>
    <row r="169" spans="1:1" x14ac:dyDescent="0.15">
      <c r="A169" s="1" t="s">
        <v>209</v>
      </c>
    </row>
    <row r="170" spans="1:1" x14ac:dyDescent="0.15">
      <c r="A170" s="1" t="s">
        <v>210</v>
      </c>
    </row>
    <row r="171" spans="1:1" x14ac:dyDescent="0.15">
      <c r="A171" s="1" t="s">
        <v>211</v>
      </c>
    </row>
    <row r="172" spans="1:1" x14ac:dyDescent="0.15">
      <c r="A172" s="1" t="s">
        <v>212</v>
      </c>
    </row>
    <row r="173" spans="1:1" x14ac:dyDescent="0.15">
      <c r="A173" s="1" t="s">
        <v>213</v>
      </c>
    </row>
    <row r="175" spans="1:1" x14ac:dyDescent="0.15">
      <c r="A175" s="1" t="s">
        <v>214</v>
      </c>
    </row>
    <row r="176" spans="1:1" x14ac:dyDescent="0.15">
      <c r="A176" s="1" t="s">
        <v>215</v>
      </c>
    </row>
    <row r="177" spans="1:1" x14ac:dyDescent="0.15">
      <c r="A177" s="1" t="s">
        <v>216</v>
      </c>
    </row>
    <row r="178" spans="1:1" x14ac:dyDescent="0.15">
      <c r="A178" s="1" t="s">
        <v>217</v>
      </c>
    </row>
    <row r="180" spans="1:1" x14ac:dyDescent="0.15">
      <c r="A180" s="1" t="s">
        <v>218</v>
      </c>
    </row>
    <row r="181" spans="1:1" x14ac:dyDescent="0.15">
      <c r="A181" s="1" t="s">
        <v>219</v>
      </c>
    </row>
    <row r="182" spans="1:1" x14ac:dyDescent="0.15">
      <c r="A182" s="1" t="s">
        <v>220</v>
      </c>
    </row>
    <row r="183" spans="1:1" x14ac:dyDescent="0.15">
      <c r="A183" s="1" t="s">
        <v>221</v>
      </c>
    </row>
    <row r="184" spans="1:1" x14ac:dyDescent="0.15">
      <c r="A184" s="1" t="s">
        <v>222</v>
      </c>
    </row>
    <row r="185" spans="1:1" x14ac:dyDescent="0.15">
      <c r="A185" s="1" t="s">
        <v>223</v>
      </c>
    </row>
    <row r="187" spans="1:1" x14ac:dyDescent="0.15">
      <c r="A187" s="1" t="s">
        <v>224</v>
      </c>
    </row>
    <row r="188" spans="1:1" x14ac:dyDescent="0.15">
      <c r="A188" s="1" t="s">
        <v>225</v>
      </c>
    </row>
    <row r="189" spans="1:1" x14ac:dyDescent="0.15">
      <c r="A189" s="1" t="s">
        <v>226</v>
      </c>
    </row>
    <row r="190" spans="1:1" x14ac:dyDescent="0.15">
      <c r="A190" s="1" t="s">
        <v>227</v>
      </c>
    </row>
    <row r="191" spans="1:1" x14ac:dyDescent="0.15">
      <c r="A191" s="1" t="s">
        <v>228</v>
      </c>
    </row>
    <row r="192" spans="1:1" x14ac:dyDescent="0.15">
      <c r="A192" s="1" t="s">
        <v>229</v>
      </c>
    </row>
    <row r="193" spans="1:1" x14ac:dyDescent="0.15">
      <c r="A193" s="1" t="s">
        <v>230</v>
      </c>
    </row>
    <row r="194" spans="1:1" x14ac:dyDescent="0.15">
      <c r="A194" s="1" t="s">
        <v>231</v>
      </c>
    </row>
    <row r="195" spans="1:1" x14ac:dyDescent="0.15">
      <c r="A195" s="1" t="s">
        <v>232</v>
      </c>
    </row>
    <row r="197" spans="1:1" x14ac:dyDescent="0.15">
      <c r="A197" s="1" t="s">
        <v>233</v>
      </c>
    </row>
    <row r="198" spans="1:1" x14ac:dyDescent="0.15">
      <c r="A198" s="1" t="s">
        <v>234</v>
      </c>
    </row>
    <row r="199" spans="1:1" x14ac:dyDescent="0.15">
      <c r="A199" s="1" t="s">
        <v>235</v>
      </c>
    </row>
    <row r="200" spans="1:1" x14ac:dyDescent="0.15">
      <c r="A200" s="1" t="s">
        <v>236</v>
      </c>
    </row>
    <row r="201" spans="1:1" x14ac:dyDescent="0.15">
      <c r="A201" s="1" t="s">
        <v>237</v>
      </c>
    </row>
    <row r="203" spans="1:1" x14ac:dyDescent="0.15">
      <c r="A203" s="1" t="s">
        <v>238</v>
      </c>
    </row>
    <row r="204" spans="1:1" x14ac:dyDescent="0.15">
      <c r="A204" s="1" t="s">
        <v>239</v>
      </c>
    </row>
    <row r="205" spans="1:1" x14ac:dyDescent="0.15">
      <c r="A205" s="1" t="s">
        <v>240</v>
      </c>
    </row>
    <row r="206" spans="1:1" x14ac:dyDescent="0.15">
      <c r="A206" s="1" t="s">
        <v>241</v>
      </c>
    </row>
    <row r="207" spans="1:1" x14ac:dyDescent="0.15">
      <c r="A207" s="1" t="s">
        <v>242</v>
      </c>
    </row>
    <row r="208" spans="1:1" x14ac:dyDescent="0.15">
      <c r="A208" s="1" t="s">
        <v>243</v>
      </c>
    </row>
    <row r="209" spans="1:1" x14ac:dyDescent="0.15">
      <c r="A209" s="1" t="s">
        <v>244</v>
      </c>
    </row>
    <row r="210" spans="1:1" x14ac:dyDescent="0.15">
      <c r="A210" s="1" t="s">
        <v>245</v>
      </c>
    </row>
    <row r="212" spans="1:1" x14ac:dyDescent="0.15">
      <c r="A212" s="1" t="s">
        <v>246</v>
      </c>
    </row>
    <row r="213" spans="1:1" x14ac:dyDescent="0.15">
      <c r="A213" s="1" t="s">
        <v>247</v>
      </c>
    </row>
    <row r="214" spans="1:1" x14ac:dyDescent="0.15">
      <c r="A214" s="1" t="s">
        <v>248</v>
      </c>
    </row>
    <row r="215" spans="1:1" x14ac:dyDescent="0.15">
      <c r="A215" s="1" t="s">
        <v>249</v>
      </c>
    </row>
    <row r="216" spans="1:1" x14ac:dyDescent="0.15">
      <c r="A216" s="1" t="s">
        <v>250</v>
      </c>
    </row>
    <row r="217" spans="1:1" x14ac:dyDescent="0.15">
      <c r="A217" s="1" t="s">
        <v>251</v>
      </c>
    </row>
    <row r="218" spans="1:1" x14ac:dyDescent="0.15">
      <c r="A218" s="1" t="s">
        <v>252</v>
      </c>
    </row>
    <row r="219" spans="1:1" x14ac:dyDescent="0.15">
      <c r="A219" s="1" t="s">
        <v>253</v>
      </c>
    </row>
    <row r="221" spans="1:1" x14ac:dyDescent="0.15">
      <c r="A221" s="1" t="s">
        <v>254</v>
      </c>
    </row>
    <row r="222" spans="1:1" x14ac:dyDescent="0.15">
      <c r="A222" s="1" t="s">
        <v>172</v>
      </c>
    </row>
    <row r="223" spans="1:1" x14ac:dyDescent="0.15">
      <c r="A223" s="1" t="s">
        <v>255</v>
      </c>
    </row>
    <row r="224" spans="1:1" x14ac:dyDescent="0.15">
      <c r="A224" s="1" t="s">
        <v>256</v>
      </c>
    </row>
    <row r="225" spans="1:1" x14ac:dyDescent="0.15">
      <c r="A225" s="1" t="s">
        <v>257</v>
      </c>
    </row>
    <row r="226" spans="1:1" x14ac:dyDescent="0.15">
      <c r="A226" s="1" t="s">
        <v>258</v>
      </c>
    </row>
    <row r="227" spans="1:1" x14ac:dyDescent="0.15">
      <c r="A227" s="1" t="s">
        <v>259</v>
      </c>
    </row>
    <row r="229" spans="1:1" x14ac:dyDescent="0.15">
      <c r="A229" s="1" t="s">
        <v>260</v>
      </c>
    </row>
    <row r="230" spans="1:1" x14ac:dyDescent="0.15">
      <c r="A230" s="1" t="s">
        <v>261</v>
      </c>
    </row>
    <row r="231" spans="1:1" x14ac:dyDescent="0.15">
      <c r="A231" s="1" t="s">
        <v>262</v>
      </c>
    </row>
    <row r="232" spans="1:1" x14ac:dyDescent="0.15">
      <c r="A232" s="1" t="s">
        <v>263</v>
      </c>
    </row>
    <row r="233" spans="1:1" x14ac:dyDescent="0.15">
      <c r="A233" s="1" t="s">
        <v>264</v>
      </c>
    </row>
    <row r="235" spans="1:1" x14ac:dyDescent="0.15">
      <c r="A235" s="1" t="s">
        <v>265</v>
      </c>
    </row>
    <row r="236" spans="1:1" x14ac:dyDescent="0.15">
      <c r="A236" s="1" t="s">
        <v>266</v>
      </c>
    </row>
    <row r="237" spans="1:1" x14ac:dyDescent="0.15">
      <c r="A237" s="1" t="s">
        <v>267</v>
      </c>
    </row>
    <row r="238" spans="1:1" x14ac:dyDescent="0.15">
      <c r="A238" s="1" t="s">
        <v>268</v>
      </c>
    </row>
    <row r="239" spans="1:1" x14ac:dyDescent="0.15">
      <c r="A239" s="1" t="s">
        <v>269</v>
      </c>
    </row>
    <row r="240" spans="1:1" x14ac:dyDescent="0.15">
      <c r="A240" s="1" t="s">
        <v>270</v>
      </c>
    </row>
    <row r="241" spans="1:1" x14ac:dyDescent="0.15">
      <c r="A241" s="1" t="s">
        <v>271</v>
      </c>
    </row>
    <row r="242" spans="1:1" x14ac:dyDescent="0.15">
      <c r="A242" s="1" t="s">
        <v>272</v>
      </c>
    </row>
    <row r="243" spans="1:1" x14ac:dyDescent="0.15">
      <c r="A243" s="1" t="s">
        <v>273</v>
      </c>
    </row>
    <row r="244" spans="1:1" x14ac:dyDescent="0.15">
      <c r="A244" s="1" t="s">
        <v>274</v>
      </c>
    </row>
    <row r="245" spans="1:1" x14ac:dyDescent="0.15">
      <c r="A245" s="1" t="s">
        <v>275</v>
      </c>
    </row>
    <row r="246" spans="1:1" x14ac:dyDescent="0.15">
      <c r="A246" s="1" t="s">
        <v>276</v>
      </c>
    </row>
    <row r="247" spans="1:1" x14ac:dyDescent="0.15">
      <c r="A247" s="1" t="s">
        <v>277</v>
      </c>
    </row>
    <row r="249" spans="1:1" x14ac:dyDescent="0.15">
      <c r="A249" s="1" t="s">
        <v>278</v>
      </c>
    </row>
    <row r="250" spans="1:1" x14ac:dyDescent="0.15">
      <c r="A250" s="1" t="s">
        <v>279</v>
      </c>
    </row>
    <row r="251" spans="1:1" x14ac:dyDescent="0.15">
      <c r="A251" s="1" t="s">
        <v>280</v>
      </c>
    </row>
    <row r="252" spans="1:1" x14ac:dyDescent="0.15">
      <c r="A252" s="1" t="s">
        <v>281</v>
      </c>
    </row>
    <row r="253" spans="1:1" x14ac:dyDescent="0.15">
      <c r="A253" s="1" t="s">
        <v>282</v>
      </c>
    </row>
    <row r="254" spans="1:1" x14ac:dyDescent="0.15">
      <c r="A254" s="1" t="s">
        <v>283</v>
      </c>
    </row>
    <row r="255" spans="1:1" x14ac:dyDescent="0.15">
      <c r="A255" s="1" t="s">
        <v>284</v>
      </c>
    </row>
    <row r="257" spans="1:1" x14ac:dyDescent="0.15">
      <c r="A257" s="1" t="s">
        <v>285</v>
      </c>
    </row>
    <row r="258" spans="1:1" x14ac:dyDescent="0.15">
      <c r="A258" s="1" t="s">
        <v>286</v>
      </c>
    </row>
    <row r="259" spans="1:1" x14ac:dyDescent="0.15">
      <c r="A259" s="1" t="s">
        <v>287</v>
      </c>
    </row>
    <row r="260" spans="1:1" x14ac:dyDescent="0.15">
      <c r="A260" s="1" t="s">
        <v>288</v>
      </c>
    </row>
    <row r="261" spans="1:1" x14ac:dyDescent="0.15">
      <c r="A261" s="1" t="s">
        <v>289</v>
      </c>
    </row>
    <row r="263" spans="1:1" x14ac:dyDescent="0.15">
      <c r="A263" s="1" t="s">
        <v>290</v>
      </c>
    </row>
    <row r="264" spans="1:1" x14ac:dyDescent="0.15">
      <c r="A264" s="1" t="s">
        <v>291</v>
      </c>
    </row>
    <row r="265" spans="1:1" x14ac:dyDescent="0.15">
      <c r="A265" s="1" t="s">
        <v>292</v>
      </c>
    </row>
    <row r="266" spans="1:1" x14ac:dyDescent="0.15">
      <c r="A266" s="1" t="s">
        <v>293</v>
      </c>
    </row>
    <row r="267" spans="1:1" x14ac:dyDescent="0.15">
      <c r="A267" s="1" t="s">
        <v>294</v>
      </c>
    </row>
    <row r="268" spans="1:1" x14ac:dyDescent="0.15">
      <c r="A268" s="1" t="s">
        <v>295</v>
      </c>
    </row>
    <row r="269" spans="1:1" x14ac:dyDescent="0.15">
      <c r="A269" s="1" t="s">
        <v>296</v>
      </c>
    </row>
    <row r="270" spans="1:1" x14ac:dyDescent="0.15">
      <c r="A270" s="1" t="s">
        <v>297</v>
      </c>
    </row>
    <row r="272" spans="1:1" x14ac:dyDescent="0.15">
      <c r="A272" s="1" t="s">
        <v>298</v>
      </c>
    </row>
    <row r="273" spans="1:1" x14ac:dyDescent="0.15">
      <c r="A273" s="1" t="s">
        <v>299</v>
      </c>
    </row>
    <row r="274" spans="1:1" x14ac:dyDescent="0.15">
      <c r="A274" s="1" t="s">
        <v>300</v>
      </c>
    </row>
    <row r="275" spans="1:1" x14ac:dyDescent="0.15">
      <c r="A275" s="1" t="s">
        <v>301</v>
      </c>
    </row>
    <row r="276" spans="1:1" x14ac:dyDescent="0.15">
      <c r="A276" s="1" t="s">
        <v>302</v>
      </c>
    </row>
    <row r="277" spans="1:1" x14ac:dyDescent="0.15">
      <c r="A277" s="1" t="s">
        <v>303</v>
      </c>
    </row>
    <row r="278" spans="1:1" x14ac:dyDescent="0.15">
      <c r="A278" s="1" t="s">
        <v>304</v>
      </c>
    </row>
    <row r="279" spans="1:1" x14ac:dyDescent="0.15">
      <c r="A279" s="1" t="s">
        <v>305</v>
      </c>
    </row>
    <row r="280" spans="1:1" x14ac:dyDescent="0.15">
      <c r="A280" s="1" t="s">
        <v>306</v>
      </c>
    </row>
    <row r="281" spans="1:1" x14ac:dyDescent="0.15">
      <c r="A281" s="1" t="s">
        <v>307</v>
      </c>
    </row>
    <row r="282" spans="1:1" x14ac:dyDescent="0.15">
      <c r="A282" s="1" t="s">
        <v>308</v>
      </c>
    </row>
    <row r="284" spans="1:1" x14ac:dyDescent="0.15">
      <c r="A284" s="1" t="s">
        <v>309</v>
      </c>
    </row>
    <row r="285" spans="1:1" x14ac:dyDescent="0.15">
      <c r="A285" s="1" t="s">
        <v>310</v>
      </c>
    </row>
    <row r="286" spans="1:1" x14ac:dyDescent="0.15">
      <c r="A286" s="1" t="s">
        <v>311</v>
      </c>
    </row>
    <row r="287" spans="1:1" x14ac:dyDescent="0.15">
      <c r="A287" s="1" t="s">
        <v>312</v>
      </c>
    </row>
    <row r="288" spans="1:1" x14ac:dyDescent="0.15">
      <c r="A288" s="1" t="s">
        <v>313</v>
      </c>
    </row>
    <row r="289" spans="1:1" x14ac:dyDescent="0.15">
      <c r="A289" s="1" t="s">
        <v>314</v>
      </c>
    </row>
    <row r="290" spans="1:1" x14ac:dyDescent="0.15">
      <c r="A290" s="1" t="s">
        <v>315</v>
      </c>
    </row>
    <row r="291" spans="1:1" x14ac:dyDescent="0.15">
      <c r="A291" s="1" t="s">
        <v>316</v>
      </c>
    </row>
    <row r="293" spans="1:1" x14ac:dyDescent="0.15">
      <c r="A293" s="1" t="s">
        <v>317</v>
      </c>
    </row>
    <row r="294" spans="1:1" x14ac:dyDescent="0.15">
      <c r="A294" s="1" t="s">
        <v>318</v>
      </c>
    </row>
    <row r="295" spans="1:1" x14ac:dyDescent="0.15">
      <c r="A295" s="1" t="s">
        <v>319</v>
      </c>
    </row>
    <row r="296" spans="1:1" x14ac:dyDescent="0.15">
      <c r="A296" s="1" t="s">
        <v>320</v>
      </c>
    </row>
    <row r="298" spans="1:1" x14ac:dyDescent="0.15">
      <c r="A298" s="1" t="s">
        <v>321</v>
      </c>
    </row>
    <row r="299" spans="1:1" x14ac:dyDescent="0.15">
      <c r="A299" s="1" t="s">
        <v>322</v>
      </c>
    </row>
  </sheetData>
  <sheetProtection sheet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VJGRID11</vt:lpstr>
      <vt:lpstr>VJGRID11!Print_Area</vt:lpstr>
      <vt:lpstr>VJGRID11!Print_Area_MI</vt:lpstr>
    </vt:vector>
  </TitlesOfParts>
  <Company>LCI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Clark</dc:creator>
  <cp:lastModifiedBy>TJ</cp:lastModifiedBy>
  <dcterms:created xsi:type="dcterms:W3CDTF">2010-11-04T11:30:04Z</dcterms:created>
  <dcterms:modified xsi:type="dcterms:W3CDTF">2015-01-15T01:03:04Z</dcterms:modified>
</cp:coreProperties>
</file>